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450" yWindow="90" windowWidth="8505" windowHeight="4530" activeTab="2"/>
  </bookViews>
  <sheets>
    <sheet name="报价表" sheetId="6" r:id="rId1"/>
    <sheet name="PLC成本表成本表 " sheetId="7" r:id="rId2"/>
    <sheet name="明细" sheetId="2" r:id="rId3"/>
  </sheets>
  <calcPr calcId="114210"/>
</workbook>
</file>

<file path=xl/calcChain.xml><?xml version="1.0" encoding="utf-8"?>
<calcChain xmlns="http://schemas.openxmlformats.org/spreadsheetml/2006/main">
  <c r="C10" i="2"/>
  <c r="C17" i="7"/>
  <c r="E17"/>
  <c r="D16"/>
  <c r="E16"/>
  <c r="F16"/>
  <c r="F16" i="6"/>
  <c r="F10"/>
  <c r="E18" i="7"/>
  <c r="E10" i="6"/>
  <c r="E16"/>
  <c r="F18"/>
  <c r="F19"/>
  <c r="E10" i="7"/>
  <c r="F10"/>
  <c r="E21"/>
  <c r="E20"/>
  <c r="E19" i="6"/>
  <c r="D19" i="7"/>
  <c r="E19"/>
  <c r="E22"/>
  <c r="F19"/>
  <c r="F22"/>
  <c r="E20" i="6"/>
</calcChain>
</file>

<file path=xl/sharedStrings.xml><?xml version="1.0" encoding="utf-8"?>
<sst xmlns="http://schemas.openxmlformats.org/spreadsheetml/2006/main" count="105" uniqueCount="77">
  <si>
    <t>客户名称:</t>
  </si>
  <si>
    <t>報價日期:</t>
  </si>
  <si>
    <t>聯絡人 :</t>
  </si>
  <si>
    <t>客戶電話:</t>
  </si>
  <si>
    <t>交貨地點:</t>
  </si>
  <si>
    <t>客戶傳真:</t>
  </si>
  <si>
    <t>交貨時間:</t>
  </si>
  <si>
    <t>REF. no.:</t>
  </si>
  <si>
    <t>付款方式:</t>
  </si>
  <si>
    <t>客戶E-MAIL:</t>
  </si>
  <si>
    <t>有效期限:</t>
  </si>
  <si>
    <t xml:space="preserve">頁數: </t>
  </si>
  <si>
    <t>共 1頁</t>
  </si>
  <si>
    <t>工程名稱:</t>
  </si>
  <si>
    <t>单位：</t>
  </si>
  <si>
    <t>RMB</t>
    <phoneticPr fontId="1" type="noConversion"/>
  </si>
  <si>
    <t>项次</t>
  </si>
  <si>
    <t>内容及规格</t>
  </si>
  <si>
    <t>数量</t>
  </si>
  <si>
    <t>一</t>
    <phoneticPr fontId="1" type="noConversion"/>
  </si>
  <si>
    <t>二</t>
    <phoneticPr fontId="1" type="noConversion"/>
  </si>
  <si>
    <t/>
  </si>
  <si>
    <t>合计：</t>
  </si>
  <si>
    <t>备注：</t>
  </si>
  <si>
    <t>审核：</t>
  </si>
  <si>
    <t>制表：</t>
  </si>
  <si>
    <t>客制化軟件功能要求</t>
    <phoneticPr fontId="1" type="noConversion"/>
  </si>
  <si>
    <t>(2)出差費用</t>
    <phoneticPr fontId="2" type="noConversion"/>
  </si>
  <si>
    <t>现场维护、调试、杂费</t>
    <phoneticPr fontId="1" type="noConversion"/>
  </si>
  <si>
    <t>收费维护服务内容:</t>
    <phoneticPr fontId="2" type="noConversion"/>
  </si>
  <si>
    <t xml:space="preserve">(1)ZS012 </t>
    <phoneticPr fontId="2" type="noConversion"/>
  </si>
  <si>
    <t>单价</t>
    <phoneticPr fontId="1" type="noConversion"/>
  </si>
  <si>
    <t>总价</t>
  </si>
  <si>
    <t>总价</t>
    <phoneticPr fontId="1" type="noConversion"/>
  </si>
  <si>
    <t>#解决方案仪控終端报价表#</t>
    <phoneticPr fontId="2" type="noConversion"/>
  </si>
  <si>
    <t>一周</t>
    <phoneticPr fontId="1" type="noConversion"/>
  </si>
  <si>
    <t>貴司</t>
    <phoneticPr fontId="1" type="noConversion"/>
  </si>
  <si>
    <t>客户订购回签：</t>
    <phoneticPr fontId="9" type="noConversion"/>
  </si>
  <si>
    <t>即期 100%</t>
    <phoneticPr fontId="1" type="noConversion"/>
  </si>
  <si>
    <t>解决方案仪控成本表</t>
    <phoneticPr fontId="1" type="noConversion"/>
  </si>
  <si>
    <t>簽約後 30日</t>
    <phoneticPr fontId="1" type="noConversion"/>
  </si>
  <si>
    <t>设计成本单价</t>
    <phoneticPr fontId="1" type="noConversion"/>
  </si>
  <si>
    <t>设计成本总价</t>
    <phoneticPr fontId="1" type="noConversion"/>
  </si>
  <si>
    <t>一</t>
    <phoneticPr fontId="1" type="noConversion"/>
  </si>
  <si>
    <t>二</t>
    <phoneticPr fontId="1" type="noConversion"/>
  </si>
  <si>
    <t xml:space="preserve">軟件规划设计费 </t>
    <phoneticPr fontId="1" type="noConversion"/>
  </si>
  <si>
    <t>(1)ZS013  @100/hr</t>
    <phoneticPr fontId="1" type="noConversion"/>
  </si>
  <si>
    <t>(2)ZS010  @120/hr</t>
    <phoneticPr fontId="1" type="noConversion"/>
  </si>
  <si>
    <t>三</t>
    <phoneticPr fontId="1" type="noConversion"/>
  </si>
  <si>
    <t>现场维护、调试、杂费</t>
    <phoneticPr fontId="1" type="noConversion"/>
  </si>
  <si>
    <t>(1)ZS012   @800/日/人</t>
    <phoneticPr fontId="1" type="noConversion"/>
  </si>
  <si>
    <t>(2)出差費用</t>
    <phoneticPr fontId="1" type="noConversion"/>
  </si>
  <si>
    <t>收费维护服务内容:</t>
    <phoneticPr fontId="1" type="noConversion"/>
  </si>
  <si>
    <t>自动控制单元</t>
    <phoneticPr fontId="1" type="noConversion"/>
  </si>
  <si>
    <t>貴司</t>
    <phoneticPr fontId="1" type="noConversion"/>
  </si>
  <si>
    <t>簽約後 30日</t>
    <phoneticPr fontId="1" type="noConversion"/>
  </si>
  <si>
    <t>即期 100%</t>
    <phoneticPr fontId="1" type="noConversion"/>
  </si>
  <si>
    <t>一周</t>
    <phoneticPr fontId="1" type="noConversion"/>
  </si>
  <si>
    <t>RMB</t>
    <phoneticPr fontId="1" type="noConversion"/>
  </si>
  <si>
    <t>增值税 16%</t>
    <phoneticPr fontId="1" type="noConversion"/>
  </si>
  <si>
    <t>泰国MUI</t>
    <phoneticPr fontId="1" type="noConversion"/>
  </si>
  <si>
    <t>同濟</t>
    <phoneticPr fontId="1" type="noConversion"/>
  </si>
  <si>
    <t>项次</t>
    <phoneticPr fontId="9" type="noConversion"/>
  </si>
  <si>
    <t>工作內容</t>
    <phoneticPr fontId="9" type="noConversion"/>
  </si>
  <si>
    <t>工时</t>
    <phoneticPr fontId="9" type="noConversion"/>
  </si>
  <si>
    <t>备注</t>
    <phoneticPr fontId="9" type="noConversion"/>
  </si>
  <si>
    <t>了解系统的要实现的控制功能（PLC设计会议）</t>
    <phoneticPr fontId="1" type="noConversion"/>
  </si>
  <si>
    <t>PLC设计流程图绘制</t>
    <phoneticPr fontId="1" type="noConversion"/>
  </si>
  <si>
    <t>PLC流程图审核及修订</t>
    <phoneticPr fontId="1" type="noConversion"/>
  </si>
  <si>
    <t>人機畫面程序编写設計</t>
    <phoneticPr fontId="9" type="noConversion"/>
  </si>
  <si>
    <t>PLC軟件程序编写設計（电脑模拟PLC程序）</t>
    <phoneticPr fontId="9" type="noConversion"/>
  </si>
  <si>
    <t>PLC廠內程式測試</t>
    <phoneticPr fontId="9" type="noConversion"/>
  </si>
  <si>
    <t>PLC廠外程式調試</t>
    <phoneticPr fontId="9" type="noConversion"/>
  </si>
  <si>
    <t>操作手冊</t>
    <phoneticPr fontId="1" type="noConversion"/>
  </si>
  <si>
    <t>總計</t>
    <phoneticPr fontId="1" type="noConversion"/>
  </si>
  <si>
    <t>三</t>
    <phoneticPr fontId="1" type="noConversion"/>
  </si>
  <si>
    <t>DC180023_同濟主料分段計量修改方案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</si>
</sst>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4"/>
      <name val="新細明體"/>
      <family val="1"/>
      <charset val="136"/>
    </font>
    <font>
      <sz val="24"/>
      <color indexed="10"/>
      <name val="新細明體"/>
      <family val="1"/>
      <charset val="136"/>
    </font>
    <font>
      <sz val="9"/>
      <name val="宋体"/>
    </font>
    <font>
      <sz val="12"/>
      <color indexed="12"/>
      <name val="新細明體"/>
      <family val="1"/>
      <charset val="136"/>
    </font>
    <font>
      <sz val="12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/>
    <xf numFmtId="176" fontId="0" fillId="2" borderId="7" xfId="0" applyNumberForma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2" xfId="0" applyBorder="1"/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176" fontId="6" fillId="3" borderId="22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ill="1" applyBorder="1" applyAlignment="1">
      <alignment vertical="center" wrapText="1"/>
    </xf>
    <xf numFmtId="0" fontId="0" fillId="3" borderId="23" xfId="0" applyFill="1" applyBorder="1" applyAlignment="1">
      <alignment horizontal="center" vertical="center"/>
    </xf>
    <xf numFmtId="176" fontId="0" fillId="3" borderId="23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76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3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11" fillId="0" borderId="7" xfId="0" applyFont="1" applyBorder="1" applyAlignment="1">
      <alignment horizontal="justify"/>
    </xf>
    <xf numFmtId="176" fontId="5" fillId="0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8" fillId="3" borderId="4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top" wrapText="1"/>
    </xf>
    <xf numFmtId="0" fontId="0" fillId="0" borderId="42" xfId="0" applyBorder="1" applyAlignment="1"/>
    <xf numFmtId="0" fontId="0" fillId="0" borderId="43" xfId="0" applyBorder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</cellXfs>
  <cellStyles count="2">
    <cellStyle name="一般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20</xdr:row>
      <xdr:rowOff>523875</xdr:rowOff>
    </xdr:from>
    <xdr:to>
      <xdr:col>4</xdr:col>
      <xdr:colOff>628650</xdr:colOff>
      <xdr:row>20</xdr:row>
      <xdr:rowOff>3476625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7791450"/>
          <a:ext cx="7781925" cy="2952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22</xdr:row>
      <xdr:rowOff>266700</xdr:rowOff>
    </xdr:from>
    <xdr:to>
      <xdr:col>3</xdr:col>
      <xdr:colOff>1095375</xdr:colOff>
      <xdr:row>22</xdr:row>
      <xdr:rowOff>3390900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5724525"/>
          <a:ext cx="7181850" cy="3124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opLeftCell="A14" zoomScale="70" zoomScaleNormal="70" workbookViewId="0">
      <selection activeCell="B8" sqref="B8"/>
    </sheetView>
  </sheetViews>
  <sheetFormatPr defaultRowHeight="16.5"/>
  <cols>
    <col min="1" max="1" width="11.75" style="1" customWidth="1"/>
    <col min="2" max="2" width="64.125" style="2" bestFit="1" customWidth="1"/>
    <col min="3" max="3" width="16.5" style="1" customWidth="1"/>
    <col min="4" max="4" width="19.5" style="3" customWidth="1"/>
    <col min="5" max="5" width="18.5" style="3" customWidth="1"/>
    <col min="6" max="6" width="9.625" bestFit="1" customWidth="1"/>
    <col min="8" max="8" width="9.5" bestFit="1" customWidth="1"/>
    <col min="9" max="9" width="8.875" customWidth="1"/>
  </cols>
  <sheetData>
    <row r="1" spans="1:6" ht="33" customHeight="1" thickBot="1">
      <c r="A1" s="115" t="s">
        <v>34</v>
      </c>
      <c r="B1" s="115"/>
      <c r="C1" s="115"/>
      <c r="D1" s="115"/>
      <c r="E1" s="115"/>
    </row>
    <row r="2" spans="1:6">
      <c r="A2" s="4" t="s">
        <v>0</v>
      </c>
      <c r="B2" s="5" t="s">
        <v>61</v>
      </c>
      <c r="C2" s="6" t="s">
        <v>1</v>
      </c>
      <c r="D2" s="59">
        <v>43356</v>
      </c>
      <c r="E2" s="8"/>
    </row>
    <row r="3" spans="1:6">
      <c r="A3" s="9" t="s">
        <v>2</v>
      </c>
      <c r="B3" s="75"/>
      <c r="C3" s="11" t="s">
        <v>3</v>
      </c>
      <c r="D3" s="74"/>
      <c r="E3" s="12"/>
    </row>
    <row r="4" spans="1:6">
      <c r="A4" s="9" t="s">
        <v>4</v>
      </c>
      <c r="B4" s="10" t="s">
        <v>36</v>
      </c>
      <c r="C4" s="11" t="s">
        <v>5</v>
      </c>
      <c r="D4" s="13"/>
      <c r="E4" s="12"/>
    </row>
    <row r="5" spans="1:6">
      <c r="A5" s="9" t="s">
        <v>6</v>
      </c>
      <c r="B5" s="10" t="s">
        <v>40</v>
      </c>
      <c r="C5" s="11" t="s">
        <v>7</v>
      </c>
      <c r="D5" s="13"/>
      <c r="E5" s="12"/>
    </row>
    <row r="6" spans="1:6">
      <c r="A6" s="9" t="s">
        <v>8</v>
      </c>
      <c r="B6" s="10" t="s">
        <v>38</v>
      </c>
      <c r="C6" s="11" t="s">
        <v>9</v>
      </c>
      <c r="D6" s="13"/>
      <c r="E6" s="12"/>
    </row>
    <row r="7" spans="1:6">
      <c r="A7" s="9" t="s">
        <v>10</v>
      </c>
      <c r="B7" s="10" t="s">
        <v>35</v>
      </c>
      <c r="C7" s="11" t="s">
        <v>11</v>
      </c>
      <c r="D7" s="13" t="s">
        <v>12</v>
      </c>
      <c r="E7" s="12"/>
    </row>
    <row r="8" spans="1:6" ht="17.25" thickBot="1">
      <c r="A8" s="9" t="s">
        <v>13</v>
      </c>
      <c r="B8" s="10" t="s">
        <v>76</v>
      </c>
      <c r="C8" s="11" t="s">
        <v>14</v>
      </c>
      <c r="D8" s="14" t="s">
        <v>15</v>
      </c>
      <c r="E8" s="15"/>
    </row>
    <row r="9" spans="1:6" ht="20.25" customHeight="1" thickBot="1">
      <c r="A9" s="21" t="s">
        <v>16</v>
      </c>
      <c r="B9" s="67" t="s">
        <v>17</v>
      </c>
      <c r="C9" s="68" t="s">
        <v>18</v>
      </c>
      <c r="D9" s="69" t="s">
        <v>31</v>
      </c>
      <c r="E9" s="70" t="s">
        <v>33</v>
      </c>
    </row>
    <row r="10" spans="1:6" ht="20.25" customHeight="1">
      <c r="A10" s="9" t="s">
        <v>19</v>
      </c>
      <c r="B10" s="96" t="s">
        <v>26</v>
      </c>
      <c r="C10" s="97">
        <v>1</v>
      </c>
      <c r="D10" s="98">
        <v>12800</v>
      </c>
      <c r="E10" s="42">
        <f>C10*D10</f>
        <v>12800</v>
      </c>
      <c r="F10">
        <f ca="1">'PLC成本表成本表 '!F16</f>
        <v>12800</v>
      </c>
    </row>
    <row r="11" spans="1:6" ht="39.75" customHeight="1">
      <c r="A11" s="9"/>
      <c r="B11" s="94"/>
      <c r="C11" s="17"/>
      <c r="D11" s="18"/>
      <c r="E11" s="42"/>
    </row>
    <row r="12" spans="1:6" ht="60" customHeight="1">
      <c r="A12" s="9"/>
      <c r="B12" s="20"/>
      <c r="C12" s="17"/>
      <c r="D12" s="18"/>
      <c r="E12" s="26"/>
    </row>
    <row r="13" spans="1:6" ht="52.5" customHeight="1">
      <c r="A13" s="9"/>
      <c r="B13" s="92"/>
      <c r="C13" s="80"/>
      <c r="D13" s="25"/>
      <c r="E13" s="27"/>
    </row>
    <row r="14" spans="1:6" ht="64.5" customHeight="1" thickBot="1">
      <c r="A14" s="9"/>
      <c r="B14" s="93"/>
      <c r="C14" s="80"/>
      <c r="D14" s="18"/>
      <c r="E14" s="26"/>
    </row>
    <row r="15" spans="1:6" ht="64.5" customHeight="1" thickBot="1">
      <c r="A15" s="19"/>
      <c r="B15" s="93"/>
      <c r="C15" s="79"/>
      <c r="D15" s="28"/>
      <c r="E15" s="29"/>
    </row>
    <row r="16" spans="1:6" ht="20.25" customHeight="1">
      <c r="A16" s="48" t="s">
        <v>20</v>
      </c>
      <c r="B16" s="39" t="s">
        <v>28</v>
      </c>
      <c r="C16" s="40">
        <v>1</v>
      </c>
      <c r="D16" s="95">
        <v>4400</v>
      </c>
      <c r="E16" s="42">
        <f>D16*C16</f>
        <v>4400</v>
      </c>
      <c r="F16">
        <f ca="1">'PLC成本表成本表 '!F19</f>
        <v>4375</v>
      </c>
    </row>
    <row r="17" spans="1:6" ht="20.25" customHeight="1">
      <c r="A17" s="9" t="s">
        <v>21</v>
      </c>
      <c r="B17" s="20" t="s">
        <v>30</v>
      </c>
      <c r="C17" s="17"/>
      <c r="D17" s="24"/>
      <c r="E17" s="26"/>
    </row>
    <row r="18" spans="1:6" ht="20.25" customHeight="1" thickBot="1">
      <c r="A18" s="9" t="s">
        <v>21</v>
      </c>
      <c r="B18" s="43" t="s">
        <v>27</v>
      </c>
      <c r="C18" s="44"/>
      <c r="D18" s="45"/>
      <c r="E18" s="46"/>
      <c r="F18" s="71">
        <f>SUM(E10:E18)</f>
        <v>17200</v>
      </c>
    </row>
    <row r="19" spans="1:6" ht="20.25" customHeight="1" thickBot="1">
      <c r="A19" s="66" t="s">
        <v>75</v>
      </c>
      <c r="B19" s="67" t="s">
        <v>59</v>
      </c>
      <c r="C19" s="68"/>
      <c r="D19" s="69"/>
      <c r="E19" s="70">
        <f>F19</f>
        <v>2752</v>
      </c>
      <c r="F19">
        <f>F18*0.16</f>
        <v>2752</v>
      </c>
    </row>
    <row r="20" spans="1:6" ht="20.25" customHeight="1" thickBot="1">
      <c r="A20" s="55" t="s">
        <v>22</v>
      </c>
      <c r="B20" s="56"/>
      <c r="C20" s="57" t="s">
        <v>21</v>
      </c>
      <c r="D20" s="58"/>
      <c r="E20" s="54">
        <f>SUM(E10:E19)</f>
        <v>19952</v>
      </c>
    </row>
    <row r="21" spans="1:6" ht="294.75" customHeight="1" thickBot="1">
      <c r="A21" s="21" t="s">
        <v>23</v>
      </c>
      <c r="B21" s="116" t="s">
        <v>29</v>
      </c>
      <c r="C21" s="117"/>
      <c r="D21" s="117"/>
      <c r="E21" s="118"/>
    </row>
    <row r="23" spans="1:6">
      <c r="B23" s="72" t="s">
        <v>37</v>
      </c>
      <c r="C23" s="73" t="s">
        <v>24</v>
      </c>
      <c r="E23" s="72" t="s">
        <v>25</v>
      </c>
      <c r="F23" s="23"/>
    </row>
    <row r="24" spans="1:6">
      <c r="B24" s="72"/>
    </row>
  </sheetData>
  <mergeCells count="2">
    <mergeCell ref="A1:E1"/>
    <mergeCell ref="B21:E2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topLeftCell="A4" workbookViewId="0">
      <selection activeCell="B8" sqref="B8"/>
    </sheetView>
  </sheetViews>
  <sheetFormatPr defaultRowHeight="16.5"/>
  <cols>
    <col min="1" max="1" width="11.75" style="1" customWidth="1"/>
    <col min="2" max="2" width="64.125" style="2" bestFit="1" customWidth="1"/>
    <col min="3" max="3" width="16.5" style="1" customWidth="1"/>
    <col min="4" max="4" width="19.5" style="3" customWidth="1"/>
    <col min="5" max="5" width="18.5" style="3" customWidth="1"/>
    <col min="6" max="6" width="9.625" style="82" bestFit="1" customWidth="1"/>
    <col min="8" max="8" width="9.5" bestFit="1" customWidth="1"/>
    <col min="9" max="9" width="8.875" customWidth="1"/>
  </cols>
  <sheetData>
    <row r="1" spans="1:6" ht="33" thickBot="1">
      <c r="A1" s="119" t="s">
        <v>39</v>
      </c>
      <c r="B1" s="120"/>
      <c r="C1" s="120"/>
      <c r="D1" s="120"/>
      <c r="E1" s="120"/>
    </row>
    <row r="2" spans="1:6">
      <c r="A2" s="4" t="s">
        <v>0</v>
      </c>
      <c r="B2" s="5" t="s">
        <v>60</v>
      </c>
      <c r="C2" s="6" t="s">
        <v>1</v>
      </c>
      <c r="D2" s="59">
        <v>43340</v>
      </c>
      <c r="E2" s="7"/>
      <c r="F2" s="83"/>
    </row>
    <row r="3" spans="1:6">
      <c r="A3" s="9" t="s">
        <v>2</v>
      </c>
      <c r="B3" s="75"/>
      <c r="C3" s="11" t="s">
        <v>3</v>
      </c>
      <c r="D3" s="74"/>
      <c r="E3" s="13"/>
      <c r="F3" s="84"/>
    </row>
    <row r="4" spans="1:6">
      <c r="A4" s="9" t="s">
        <v>4</v>
      </c>
      <c r="B4" s="10" t="s">
        <v>54</v>
      </c>
      <c r="C4" s="11" t="s">
        <v>5</v>
      </c>
      <c r="D4" s="13"/>
      <c r="E4" s="13"/>
      <c r="F4" s="84"/>
    </row>
    <row r="5" spans="1:6">
      <c r="A5" s="9" t="s">
        <v>6</v>
      </c>
      <c r="B5" s="10" t="s">
        <v>55</v>
      </c>
      <c r="C5" s="11" t="s">
        <v>7</v>
      </c>
      <c r="D5" s="13"/>
      <c r="E5" s="13"/>
      <c r="F5" s="84"/>
    </row>
    <row r="6" spans="1:6">
      <c r="A6" s="9" t="s">
        <v>8</v>
      </c>
      <c r="B6" s="10" t="s">
        <v>56</v>
      </c>
      <c r="C6" s="11" t="s">
        <v>9</v>
      </c>
      <c r="D6" s="13"/>
      <c r="E6" s="13"/>
      <c r="F6" s="84"/>
    </row>
    <row r="7" spans="1:6">
      <c r="A7" s="9" t="s">
        <v>10</v>
      </c>
      <c r="B7" s="10" t="s">
        <v>57</v>
      </c>
      <c r="C7" s="11" t="s">
        <v>11</v>
      </c>
      <c r="D7" s="13" t="s">
        <v>12</v>
      </c>
      <c r="E7" s="13"/>
      <c r="F7" s="84"/>
    </row>
    <row r="8" spans="1:6" ht="17.25" thickBot="1">
      <c r="A8" s="9" t="s">
        <v>13</v>
      </c>
      <c r="B8" s="10" t="s">
        <v>76</v>
      </c>
      <c r="C8" s="11" t="s">
        <v>14</v>
      </c>
      <c r="D8" s="14" t="s">
        <v>58</v>
      </c>
      <c r="E8" s="14"/>
      <c r="F8" s="85"/>
    </row>
    <row r="9" spans="1:6" ht="20.25" customHeight="1" thickBot="1">
      <c r="A9" s="33" t="s">
        <v>16</v>
      </c>
      <c r="B9" s="30" t="s">
        <v>17</v>
      </c>
      <c r="C9" s="34" t="s">
        <v>18</v>
      </c>
      <c r="D9" s="16" t="s">
        <v>41</v>
      </c>
      <c r="E9" s="60" t="s">
        <v>42</v>
      </c>
      <c r="F9" s="86" t="s">
        <v>32</v>
      </c>
    </row>
    <row r="10" spans="1:6" ht="20.25" customHeight="1">
      <c r="A10" s="4" t="s">
        <v>43</v>
      </c>
      <c r="B10" s="35" t="s">
        <v>53</v>
      </c>
      <c r="C10" s="17">
        <v>1</v>
      </c>
      <c r="D10" s="16">
        <v>0</v>
      </c>
      <c r="E10" s="60">
        <f>C10*D10</f>
        <v>0</v>
      </c>
      <c r="F10" s="87">
        <f>E10/0.75*1.2</f>
        <v>0</v>
      </c>
    </row>
    <row r="11" spans="1:6" ht="20.25" customHeight="1">
      <c r="A11" s="9"/>
      <c r="B11" s="20"/>
      <c r="C11" s="17"/>
      <c r="D11" s="18"/>
      <c r="E11" s="61"/>
      <c r="F11" s="84"/>
    </row>
    <row r="12" spans="1:6" ht="20.25" customHeight="1">
      <c r="A12" s="9"/>
      <c r="B12" s="31"/>
      <c r="C12" s="17"/>
      <c r="D12" s="18"/>
      <c r="E12" s="61"/>
      <c r="F12" s="84"/>
    </row>
    <row r="13" spans="1:6" ht="20.25" customHeight="1">
      <c r="A13" s="9"/>
      <c r="B13" s="32"/>
      <c r="C13" s="17"/>
      <c r="D13" s="76"/>
      <c r="E13" s="77"/>
      <c r="F13" s="84"/>
    </row>
    <row r="14" spans="1:6" ht="20.25" customHeight="1">
      <c r="A14" s="9"/>
      <c r="B14" s="31"/>
      <c r="C14" s="17"/>
      <c r="D14" s="18"/>
      <c r="E14" s="61"/>
      <c r="F14" s="84"/>
    </row>
    <row r="15" spans="1:6" ht="20.25" customHeight="1" thickBot="1">
      <c r="A15" s="19"/>
      <c r="B15" s="38"/>
      <c r="C15" s="81"/>
      <c r="D15" s="28"/>
      <c r="E15" s="62"/>
      <c r="F15" s="85"/>
    </row>
    <row r="16" spans="1:6" ht="20.25" customHeight="1" thickBot="1">
      <c r="A16" s="33" t="s">
        <v>44</v>
      </c>
      <c r="B16" s="47" t="s">
        <v>45</v>
      </c>
      <c r="C16" s="34">
        <v>1</v>
      </c>
      <c r="D16" s="16">
        <f>E17+E18</f>
        <v>6400</v>
      </c>
      <c r="E16" s="60">
        <f>C16*D16</f>
        <v>6400</v>
      </c>
      <c r="F16" s="88">
        <f>E16/0.5</f>
        <v>12800</v>
      </c>
    </row>
    <row r="17" spans="1:6" ht="20.25" customHeight="1">
      <c r="A17" s="36"/>
      <c r="B17" s="37" t="s">
        <v>46</v>
      </c>
      <c r="C17" s="49">
        <f ca="1">明细!C10</f>
        <v>64</v>
      </c>
      <c r="D17" s="50">
        <v>100</v>
      </c>
      <c r="E17" s="63">
        <f>D17*C17</f>
        <v>6400</v>
      </c>
      <c r="F17" s="87"/>
    </row>
    <row r="18" spans="1:6" ht="20.25" customHeight="1" thickBot="1">
      <c r="A18" s="51"/>
      <c r="B18" s="52" t="s">
        <v>47</v>
      </c>
      <c r="C18" s="53">
        <v>0</v>
      </c>
      <c r="D18" s="28">
        <v>120</v>
      </c>
      <c r="E18" s="62">
        <f>D18*C18</f>
        <v>0</v>
      </c>
      <c r="F18" s="85"/>
    </row>
    <row r="19" spans="1:6" ht="20.25" customHeight="1" thickBot="1">
      <c r="A19" s="48" t="s">
        <v>48</v>
      </c>
      <c r="B19" s="39" t="s">
        <v>49</v>
      </c>
      <c r="C19" s="40">
        <v>1</v>
      </c>
      <c r="D19" s="41">
        <f>E20+E21</f>
        <v>2100</v>
      </c>
      <c r="E19" s="64">
        <f>D19*C19</f>
        <v>2100</v>
      </c>
      <c r="F19" s="89">
        <f>E19/0.6*1.25</f>
        <v>4375</v>
      </c>
    </row>
    <row r="20" spans="1:6" ht="20.25" customHeight="1">
      <c r="A20" s="9" t="s">
        <v>21</v>
      </c>
      <c r="B20" s="20" t="s">
        <v>50</v>
      </c>
      <c r="C20" s="17">
        <v>2</v>
      </c>
      <c r="D20" s="24">
        <v>800</v>
      </c>
      <c r="E20" s="61">
        <f>C20*D20</f>
        <v>1600</v>
      </c>
      <c r="F20" s="87"/>
    </row>
    <row r="21" spans="1:6" ht="20.25" customHeight="1" thickBot="1">
      <c r="A21" s="9" t="s">
        <v>21</v>
      </c>
      <c r="B21" s="43" t="s">
        <v>51</v>
      </c>
      <c r="C21" s="44">
        <v>1</v>
      </c>
      <c r="D21" s="45">
        <v>500</v>
      </c>
      <c r="E21" s="65">
        <f>C21*D21</f>
        <v>500</v>
      </c>
      <c r="F21" s="84"/>
    </row>
    <row r="22" spans="1:6" ht="17.25" thickBot="1">
      <c r="A22" s="55" t="s">
        <v>22</v>
      </c>
      <c r="B22" s="56"/>
      <c r="C22" s="57" t="s">
        <v>21</v>
      </c>
      <c r="D22" s="58"/>
      <c r="E22" s="78">
        <f>E19+E10+E16</f>
        <v>8500</v>
      </c>
      <c r="F22" s="84">
        <f>SUM(F10:F21)</f>
        <v>17175</v>
      </c>
    </row>
    <row r="23" spans="1:6" ht="272.45" customHeight="1" thickBot="1">
      <c r="A23" s="21" t="s">
        <v>23</v>
      </c>
      <c r="B23" s="116" t="s">
        <v>52</v>
      </c>
      <c r="C23" s="117"/>
      <c r="D23" s="117"/>
      <c r="E23" s="117"/>
      <c r="F23" s="90"/>
    </row>
    <row r="25" spans="1:6">
      <c r="B25" s="2" t="s">
        <v>24</v>
      </c>
      <c r="C25" s="1" t="s">
        <v>25</v>
      </c>
      <c r="E25" s="22"/>
      <c r="F25" s="91"/>
    </row>
  </sheetData>
  <mergeCells count="2">
    <mergeCell ref="A1:E1"/>
    <mergeCell ref="B23:E23"/>
  </mergeCells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C8" sqref="C8"/>
    </sheetView>
  </sheetViews>
  <sheetFormatPr defaultRowHeight="16.5"/>
  <cols>
    <col min="1" max="1" width="8.875" style="1" customWidth="1"/>
    <col min="2" max="2" width="46.75" style="2" customWidth="1"/>
    <col min="3" max="3" width="24.25" style="1" customWidth="1"/>
    <col min="4" max="5" width="8.875" style="3" customWidth="1"/>
  </cols>
  <sheetData>
    <row r="1" spans="1:4">
      <c r="A1" s="99" t="s">
        <v>62</v>
      </c>
      <c r="B1" s="100" t="s">
        <v>63</v>
      </c>
      <c r="C1" s="100" t="s">
        <v>64</v>
      </c>
      <c r="D1" s="101" t="s">
        <v>65</v>
      </c>
    </row>
    <row r="2" spans="1:4">
      <c r="A2" s="102">
        <v>1</v>
      </c>
      <c r="B2" s="103" t="s">
        <v>66</v>
      </c>
      <c r="C2" s="102">
        <v>0</v>
      </c>
      <c r="D2" s="102"/>
    </row>
    <row r="3" spans="1:4">
      <c r="A3" s="102">
        <v>2</v>
      </c>
      <c r="B3" s="103" t="s">
        <v>67</v>
      </c>
      <c r="C3" s="102">
        <v>0</v>
      </c>
      <c r="D3" s="102"/>
    </row>
    <row r="4" spans="1:4">
      <c r="A4" s="102">
        <v>3</v>
      </c>
      <c r="B4" s="103" t="s">
        <v>68</v>
      </c>
      <c r="C4" s="102">
        <v>0</v>
      </c>
      <c r="D4" s="102"/>
    </row>
    <row r="5" spans="1:4">
      <c r="A5" s="102">
        <v>4</v>
      </c>
      <c r="B5" s="104" t="s">
        <v>69</v>
      </c>
      <c r="C5" s="102">
        <v>8</v>
      </c>
      <c r="D5" s="102"/>
    </row>
    <row r="6" spans="1:4">
      <c r="A6" s="102">
        <v>5</v>
      </c>
      <c r="B6" s="105" t="s">
        <v>70</v>
      </c>
      <c r="C6" s="102">
        <v>40</v>
      </c>
      <c r="D6" s="102"/>
    </row>
    <row r="7" spans="1:4">
      <c r="A7" s="102">
        <v>6</v>
      </c>
      <c r="B7" s="105" t="s">
        <v>71</v>
      </c>
      <c r="C7" s="106">
        <v>0</v>
      </c>
      <c r="D7" s="107"/>
    </row>
    <row r="8" spans="1:4">
      <c r="A8" s="102">
        <v>7</v>
      </c>
      <c r="B8" s="108" t="s">
        <v>72</v>
      </c>
      <c r="C8" s="109">
        <v>16</v>
      </c>
      <c r="D8" s="110"/>
    </row>
    <row r="9" spans="1:4">
      <c r="A9" s="111">
        <v>8</v>
      </c>
      <c r="B9" s="105" t="s">
        <v>73</v>
      </c>
      <c r="C9" s="106">
        <v>0</v>
      </c>
      <c r="D9" s="112"/>
    </row>
    <row r="10" spans="1:4" ht="17.25" thickBot="1">
      <c r="A10" s="121" t="s">
        <v>74</v>
      </c>
      <c r="B10" s="122"/>
      <c r="C10" s="113">
        <f>C2+C3+C4+C5+C6+C7+C8+C9</f>
        <v>64</v>
      </c>
      <c r="D10" s="114"/>
    </row>
  </sheetData>
  <mergeCells count="1">
    <mergeCell ref="A10:B1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报价表</vt:lpstr>
      <vt:lpstr>PLC成本表成本表 </vt:lpstr>
      <vt:lpstr>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PJ199_祁倍</dc:creator>
  <cp:lastModifiedBy>joe</cp:lastModifiedBy>
  <dcterms:created xsi:type="dcterms:W3CDTF">1997-01-14T01:50:29Z</dcterms:created>
  <dcterms:modified xsi:type="dcterms:W3CDTF">2018-09-14T09:15:26Z</dcterms:modified>
</cp:coreProperties>
</file>